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tabRatio="869"/>
  </bookViews>
  <sheets>
    <sheet name="2021" sheetId="9" r:id="rId1"/>
  </sheets>
  <definedNames>
    <definedName name="_xlnm._FilterDatabase" localSheetId="0" hidden="1">'2021'!$A$22:$L$43</definedName>
    <definedName name="_xlnm.Print_Area" localSheetId="0">'2021'!$A$1:$L$53</definedName>
  </definedNames>
  <calcPr calcId="125725"/>
</workbook>
</file>

<file path=xl/calcChain.xml><?xml version="1.0" encoding="utf-8"?>
<calcChain xmlns="http://schemas.openxmlformats.org/spreadsheetml/2006/main">
  <c r="F15" i="9"/>
  <c r="D15"/>
  <c r="K27"/>
  <c r="I27"/>
  <c r="E26"/>
  <c r="B26"/>
  <c r="B42"/>
  <c r="E29"/>
  <c r="E31" s="1"/>
  <c r="B34"/>
  <c r="E34"/>
  <c r="E36"/>
  <c r="F36" s="1"/>
  <c r="G36"/>
  <c r="H36" s="1"/>
  <c r="J36"/>
  <c r="I36" s="1"/>
  <c r="L36"/>
  <c r="K36" s="1"/>
  <c r="D12" l="1"/>
  <c r="F27"/>
  <c r="B29"/>
  <c r="K43" l="1"/>
  <c r="I43"/>
  <c r="I7" l="1"/>
  <c r="G7"/>
  <c r="L40" l="1"/>
  <c r="J40"/>
  <c r="F39"/>
  <c r="L38"/>
  <c r="J38"/>
  <c r="E40"/>
  <c r="G26"/>
  <c r="I26"/>
  <c r="K26"/>
  <c r="L26"/>
  <c r="J26"/>
  <c r="E38" l="1"/>
  <c r="H39" l="1"/>
  <c r="L34"/>
  <c r="H26"/>
  <c r="F26"/>
  <c r="F7"/>
  <c r="D7"/>
  <c r="G42" l="1"/>
  <c r="E42"/>
  <c r="I18"/>
  <c r="G18"/>
  <c r="G17"/>
  <c r="I17"/>
  <c r="I14"/>
  <c r="G14"/>
  <c r="G9"/>
  <c r="I29" s="1"/>
  <c r="I13"/>
  <c r="G13"/>
  <c r="I12"/>
  <c r="G12"/>
  <c r="K30"/>
  <c r="J31"/>
  <c r="L31"/>
  <c r="L29"/>
  <c r="J29"/>
  <c r="I10"/>
  <c r="K31" s="1"/>
  <c r="G10"/>
  <c r="I31" s="1"/>
  <c r="I9"/>
  <c r="K29" s="1"/>
  <c r="K32"/>
  <c r="I32"/>
  <c r="I30"/>
  <c r="K40" l="1"/>
  <c r="K38"/>
  <c r="I40"/>
  <c r="I38"/>
  <c r="H52" l="1"/>
  <c r="H51"/>
  <c r="G29"/>
  <c r="F29"/>
  <c r="F9"/>
  <c r="D9"/>
  <c r="L42"/>
  <c r="K42" s="1"/>
  <c r="J42"/>
  <c r="I42" s="1"/>
  <c r="H42"/>
  <c r="F42"/>
  <c r="F17"/>
  <c r="D17"/>
  <c r="H41"/>
  <c r="F41"/>
  <c r="I35"/>
  <c r="F37"/>
  <c r="K34"/>
  <c r="J34"/>
  <c r="I34" s="1"/>
  <c r="H37"/>
  <c r="H35"/>
  <c r="F35"/>
  <c r="F34"/>
  <c r="F12"/>
  <c r="H43"/>
  <c r="E52"/>
  <c r="F52" s="1"/>
  <c r="E51"/>
  <c r="F51" s="1"/>
  <c r="G34"/>
  <c r="G32"/>
  <c r="H32" s="1"/>
  <c r="E32"/>
  <c r="F32" s="1"/>
  <c r="F31"/>
  <c r="F18"/>
  <c r="D18"/>
  <c r="F10"/>
  <c r="D10"/>
  <c r="H29" l="1"/>
  <c r="G31"/>
  <c r="H31" s="1"/>
  <c r="F38"/>
  <c r="F40"/>
  <c r="G40"/>
  <c r="G38"/>
  <c r="K35"/>
  <c r="F30"/>
  <c r="H30"/>
  <c r="F43"/>
  <c r="H34"/>
  <c r="H38" l="1"/>
  <c r="H40"/>
  <c r="K37"/>
  <c r="K39"/>
  <c r="I37"/>
  <c r="K41"/>
  <c r="I39" l="1"/>
  <c r="I41"/>
</calcChain>
</file>

<file path=xl/sharedStrings.xml><?xml version="1.0" encoding="utf-8"?>
<sst xmlns="http://schemas.openxmlformats.org/spreadsheetml/2006/main" count="103" uniqueCount="39">
  <si>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</si>
  <si>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</si>
  <si>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</si>
  <si>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</si>
  <si>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</si>
  <si>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</si>
  <si>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</si>
  <si>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руб./Гкал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</si>
  <si>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</si>
  <si>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</si>
  <si>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</si>
  <si>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</si>
  <si>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</si>
  <si>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</si>
  <si>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Тигиль</t>
  </si>
  <si>
    <t>с. Седанка</t>
  </si>
  <si>
    <t>Компоненты</t>
  </si>
  <si>
    <t xml:space="preserve">с. Тигиль </t>
  </si>
  <si>
    <t xml:space="preserve">Компонент </t>
  </si>
  <si>
    <t>1 полугодие</t>
  </si>
  <si>
    <t>2 полугодие</t>
  </si>
  <si>
    <t>с. Слаутное</t>
  </si>
  <si>
    <t>на тэ за Гкал</t>
  </si>
  <si>
    <t>на т-ль за куб.метр</t>
  </si>
  <si>
    <t>с. Манилы</t>
  </si>
  <si>
    <t>№ 375 от 18.12.2018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</si>
  <si>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закрытой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2019 год</t>
    </r>
  </si>
  <si>
    <r>
      <t xml:space="preserve">Тарифы на </t>
    </r>
    <r>
      <rPr>
        <u/>
        <sz val="13"/>
        <color indexed="8"/>
        <rFont val="Tahoma"/>
        <family val="2"/>
        <charset val="204"/>
      </rPr>
      <t>тепловую энергию на отопление</t>
    </r>
    <r>
      <rPr>
        <sz val="13"/>
        <color indexed="8"/>
        <rFont val="Tahoma"/>
        <family val="2"/>
        <charset val="204"/>
      </rPr>
      <t xml:space="preserve"> производства АО "ЮЭСК" на 2021 год</t>
    </r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</si>
  <si>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открытой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2021 год</t>
    </r>
  </si>
  <si>
    <t>№ 282 от 16.12.2020 г изменение к № 364 от 18.12.2018 г</t>
  </si>
  <si>
    <t>с. Каменское</t>
  </si>
  <si>
    <t>с. Аянка</t>
  </si>
  <si>
    <t>№ 281 от 16.12.2020 г изменение к № 363 от 18.12.2018 г</t>
  </si>
  <si>
    <t>№ 283 от 16.12.2020 г изменение к № 365 от 18.12.2018 г</t>
  </si>
  <si>
    <t>№ 280 от 16.12.2020 г изменение к № 362 от 18.12.2018 г</t>
  </si>
  <si>
    <t>с. Манилы, с.Каменское</t>
  </si>
  <si>
    <t>с. Слаутное, с.Аянка</t>
  </si>
  <si>
    <t>с. Таловка</t>
  </si>
  <si>
    <t>с. Оклан</t>
  </si>
</sst>
</file>

<file path=xl/styles.xml><?xml version="1.0" encoding="utf-8"?>
<styleSheet xmlns="http://schemas.openxmlformats.org/spreadsheetml/2006/main">
  <numFmts count="1">
    <numFmt numFmtId="164" formatCode="#,##0.0000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3"/>
      <color indexed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13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6" xfId="0" applyNumberFormat="1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11" zoomScaleNormal="80" zoomScaleSheetLayoutView="100" workbookViewId="0">
      <selection activeCell="H65" sqref="H65"/>
    </sheetView>
  </sheetViews>
  <sheetFormatPr defaultRowHeight="12.75"/>
  <cols>
    <col min="1" max="1" width="12.5703125" style="1" customWidth="1"/>
    <col min="2" max="2" width="19.28515625" style="1" customWidth="1"/>
    <col min="3" max="3" width="10.28515625" style="1" customWidth="1"/>
    <col min="4" max="4" width="10.42578125" style="1" customWidth="1"/>
    <col min="5" max="5" width="11" style="1" customWidth="1"/>
    <col min="6" max="6" width="10.28515625" style="1" customWidth="1"/>
    <col min="7" max="7" width="10.42578125" style="1" customWidth="1"/>
    <col min="8" max="8" width="10" style="1" customWidth="1"/>
    <col min="9" max="9" width="10.28515625" style="1" customWidth="1"/>
    <col min="10" max="10" width="10.42578125" style="1" customWidth="1"/>
    <col min="11" max="11" width="10.7109375" style="1" customWidth="1"/>
    <col min="12" max="12" width="10.5703125" style="1" customWidth="1"/>
    <col min="13" max="13" width="9.140625" style="1"/>
    <col min="14" max="14" width="11.7109375" style="1" bestFit="1" customWidth="1"/>
    <col min="15" max="16384" width="9.140625" style="1"/>
  </cols>
  <sheetData>
    <row r="1" spans="1:11" s="4" customFormat="1" ht="16.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75" customHeight="1">
      <c r="J2" s="2" t="s">
        <v>7</v>
      </c>
    </row>
    <row r="3" spans="1:11" ht="26.25" customHeight="1">
      <c r="A3" s="34" t="s">
        <v>0</v>
      </c>
      <c r="B3" s="34" t="s">
        <v>2</v>
      </c>
      <c r="C3" s="34" t="s">
        <v>3</v>
      </c>
      <c r="D3" s="34"/>
      <c r="E3" s="34"/>
      <c r="F3" s="34"/>
      <c r="G3" s="34" t="s">
        <v>4</v>
      </c>
      <c r="H3" s="34"/>
      <c r="I3" s="34"/>
      <c r="J3" s="34"/>
    </row>
    <row r="4" spans="1:11" ht="12.75" customHeight="1">
      <c r="A4" s="34"/>
      <c r="B4" s="34"/>
      <c r="C4" s="34" t="s">
        <v>19</v>
      </c>
      <c r="D4" s="34"/>
      <c r="E4" s="34" t="s">
        <v>20</v>
      </c>
      <c r="F4" s="34"/>
      <c r="G4" s="34" t="s">
        <v>19</v>
      </c>
      <c r="H4" s="34"/>
      <c r="I4" s="34" t="s">
        <v>20</v>
      </c>
      <c r="J4" s="34"/>
    </row>
    <row r="5" spans="1:11">
      <c r="A5" s="34"/>
      <c r="B5" s="34"/>
      <c r="C5" s="20" t="s">
        <v>5</v>
      </c>
      <c r="D5" s="20" t="s">
        <v>6</v>
      </c>
      <c r="E5" s="20" t="s">
        <v>5</v>
      </c>
      <c r="F5" s="20" t="s">
        <v>6</v>
      </c>
      <c r="G5" s="20" t="s">
        <v>5</v>
      </c>
      <c r="H5" s="20" t="s">
        <v>6</v>
      </c>
      <c r="I5" s="20" t="s">
        <v>5</v>
      </c>
      <c r="J5" s="20" t="s">
        <v>6</v>
      </c>
    </row>
    <row r="6" spans="1:11">
      <c r="A6" s="34" t="s">
        <v>8</v>
      </c>
      <c r="B6" s="34"/>
      <c r="C6" s="34"/>
      <c r="D6" s="34"/>
      <c r="E6" s="34"/>
      <c r="F6" s="34"/>
      <c r="G6" s="34"/>
      <c r="H6" s="34"/>
      <c r="I6" s="34"/>
      <c r="J6" s="34"/>
    </row>
    <row r="7" spans="1:11" s="11" customFormat="1" ht="24" customHeight="1">
      <c r="A7" s="13" t="s">
        <v>1</v>
      </c>
      <c r="B7" s="12" t="s">
        <v>34</v>
      </c>
      <c r="C7" s="14">
        <v>14145.28</v>
      </c>
      <c r="D7" s="15">
        <f>ROUND(C7*1.2,2)</f>
        <v>16974.34</v>
      </c>
      <c r="E7" s="14">
        <v>16234.8</v>
      </c>
      <c r="F7" s="15">
        <f>ROUND(E7*1.2,2)</f>
        <v>19481.759999999998</v>
      </c>
      <c r="G7" s="14">
        <f>ROUND(H7/1.2,2)</f>
        <v>2002.5</v>
      </c>
      <c r="H7" s="15">
        <v>2403</v>
      </c>
      <c r="I7" s="14">
        <f>ROUND(J7/1.2,2)</f>
        <v>2002.5</v>
      </c>
      <c r="J7" s="15">
        <v>2403</v>
      </c>
      <c r="K7" s="10"/>
    </row>
    <row r="8" spans="1:11">
      <c r="A8" s="34" t="s">
        <v>9</v>
      </c>
      <c r="B8" s="34"/>
      <c r="C8" s="34"/>
      <c r="D8" s="34"/>
      <c r="E8" s="34"/>
      <c r="F8" s="34"/>
      <c r="G8" s="34"/>
      <c r="H8" s="34"/>
      <c r="I8" s="34"/>
      <c r="J8" s="34"/>
    </row>
    <row r="9" spans="1:11" s="11" customFormat="1" ht="20.25" customHeight="1">
      <c r="A9" s="16" t="s">
        <v>10</v>
      </c>
      <c r="B9" s="24" t="s">
        <v>32</v>
      </c>
      <c r="C9" s="35">
        <v>14119.18</v>
      </c>
      <c r="D9" s="36">
        <f>ROUND(C9*1.2,2)</f>
        <v>16943.02</v>
      </c>
      <c r="E9" s="35">
        <v>16233.57</v>
      </c>
      <c r="F9" s="36">
        <f>ROUND(E9*1.2,2)</f>
        <v>19480.28</v>
      </c>
      <c r="G9" s="14">
        <f>ROUND(H9/1.2,2)</f>
        <v>2575</v>
      </c>
      <c r="H9" s="15">
        <v>3090</v>
      </c>
      <c r="I9" s="14">
        <f>ROUND(J9/1.2,2)</f>
        <v>2575</v>
      </c>
      <c r="J9" s="15">
        <v>3090</v>
      </c>
      <c r="K9" s="10"/>
    </row>
    <row r="10" spans="1:11" s="11" customFormat="1" ht="20.25" customHeight="1">
      <c r="A10" s="16" t="s">
        <v>11</v>
      </c>
      <c r="B10" s="25"/>
      <c r="C10" s="35"/>
      <c r="D10" s="36">
        <f t="shared" ref="D10" si="0">ROUND(C10*1.18,2)</f>
        <v>0</v>
      </c>
      <c r="E10" s="35"/>
      <c r="F10" s="36">
        <f t="shared" ref="F10" si="1">ROUND(E10*1.18,2)</f>
        <v>0</v>
      </c>
      <c r="G10" s="14">
        <f>ROUND(H10/1.2,2)</f>
        <v>2746.67</v>
      </c>
      <c r="H10" s="15">
        <v>3296</v>
      </c>
      <c r="I10" s="14">
        <f>ROUND(J10/1.2,2)</f>
        <v>2575</v>
      </c>
      <c r="J10" s="15">
        <v>3090</v>
      </c>
      <c r="K10" s="10"/>
    </row>
    <row r="11" spans="1:11">
      <c r="A11" s="34" t="s">
        <v>12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1" s="11" customFormat="1" ht="24.75" customHeight="1">
      <c r="A12" s="16" t="s">
        <v>35</v>
      </c>
      <c r="B12" s="24" t="s">
        <v>29</v>
      </c>
      <c r="C12" s="40">
        <v>17483.07</v>
      </c>
      <c r="D12" s="37">
        <f>C12*1.2</f>
        <v>20979.683999999997</v>
      </c>
      <c r="E12" s="40">
        <v>19971.25</v>
      </c>
      <c r="F12" s="37">
        <f>ROUND(E12*1.2,2)</f>
        <v>23965.5</v>
      </c>
      <c r="G12" s="14">
        <f>ROUND(H12/1.2,2)</f>
        <v>2540.83</v>
      </c>
      <c r="H12" s="15">
        <v>3049</v>
      </c>
      <c r="I12" s="14">
        <f>ROUND(J12/1.2,2)</f>
        <v>2333.33</v>
      </c>
      <c r="J12" s="15">
        <v>2800</v>
      </c>
      <c r="K12" s="10"/>
    </row>
    <row r="13" spans="1:11" s="11" customFormat="1" ht="24.75" customHeight="1">
      <c r="A13" s="16" t="s">
        <v>36</v>
      </c>
      <c r="B13" s="26"/>
      <c r="C13" s="41"/>
      <c r="D13" s="38"/>
      <c r="E13" s="41"/>
      <c r="F13" s="38"/>
      <c r="G13" s="14">
        <f>ROUND(H13/1.2,2)</f>
        <v>2690.83</v>
      </c>
      <c r="H13" s="15">
        <v>3229</v>
      </c>
      <c r="I13" s="14">
        <f>ROUND(J13/1.2,2)</f>
        <v>2333.33</v>
      </c>
      <c r="J13" s="15">
        <v>2800</v>
      </c>
      <c r="K13" s="10"/>
    </row>
    <row r="14" spans="1:11" s="11" customFormat="1" ht="24.75" customHeight="1">
      <c r="A14" s="16" t="s">
        <v>37</v>
      </c>
      <c r="B14" s="25"/>
      <c r="C14" s="42"/>
      <c r="D14" s="39"/>
      <c r="E14" s="42"/>
      <c r="F14" s="39"/>
      <c r="G14" s="14">
        <f>ROUND(H14/1.2,2)</f>
        <v>2529.17</v>
      </c>
      <c r="H14" s="15">
        <v>3035</v>
      </c>
      <c r="I14" s="14">
        <f>ROUND(J14/1.2,2)</f>
        <v>2333.33</v>
      </c>
      <c r="J14" s="15">
        <v>2800</v>
      </c>
      <c r="K14" s="10"/>
    </row>
    <row r="15" spans="1:11" s="11" customFormat="1" ht="24.75" customHeight="1">
      <c r="A15" s="16" t="s">
        <v>38</v>
      </c>
      <c r="B15" s="17"/>
      <c r="C15" s="18">
        <v>22257.87</v>
      </c>
      <c r="D15" s="15">
        <f>ROUND(C15*1.2,2)</f>
        <v>26709.439999999999</v>
      </c>
      <c r="E15" s="18">
        <v>22257.87</v>
      </c>
      <c r="F15" s="15">
        <f>ROUND(E15*1.2,2)</f>
        <v>26709.439999999999</v>
      </c>
      <c r="G15" s="15"/>
      <c r="H15" s="15"/>
      <c r="I15" s="15"/>
      <c r="J15" s="15"/>
      <c r="K15" s="10"/>
    </row>
    <row r="16" spans="1:11">
      <c r="A16" s="34" t="s">
        <v>13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2" s="11" customFormat="1" ht="20.25" customHeight="1">
      <c r="A17" s="16" t="s">
        <v>14</v>
      </c>
      <c r="B17" s="24" t="s">
        <v>33</v>
      </c>
      <c r="C17" s="35">
        <v>13139.5</v>
      </c>
      <c r="D17" s="36">
        <f>ROUND(C17*1.2,2)</f>
        <v>15767.4</v>
      </c>
      <c r="E17" s="35">
        <v>14793.09</v>
      </c>
      <c r="F17" s="36">
        <f>ROUND(E17*1.2,2)</f>
        <v>17751.71</v>
      </c>
      <c r="G17" s="14">
        <f>ROUND(H17/1.2,2)</f>
        <v>1824.17</v>
      </c>
      <c r="H17" s="15">
        <v>2189</v>
      </c>
      <c r="I17" s="14">
        <f>ROUND(J17/1.2,2)</f>
        <v>1824.17</v>
      </c>
      <c r="J17" s="15">
        <v>2189</v>
      </c>
      <c r="K17" s="10"/>
    </row>
    <row r="18" spans="1:12" s="11" customFormat="1" ht="20.25" customHeight="1">
      <c r="A18" s="16" t="s">
        <v>15</v>
      </c>
      <c r="B18" s="25"/>
      <c r="C18" s="35"/>
      <c r="D18" s="36">
        <f t="shared" ref="D18" si="2">ROUND(C18*1.18,2)</f>
        <v>0</v>
      </c>
      <c r="E18" s="35"/>
      <c r="F18" s="36">
        <f t="shared" ref="F18" si="3">ROUND(E18*1.18,2)</f>
        <v>0</v>
      </c>
      <c r="G18" s="14">
        <f>ROUND(H18/1.2,2)</f>
        <v>3050</v>
      </c>
      <c r="H18" s="15">
        <v>3660</v>
      </c>
      <c r="I18" s="14">
        <f>ROUND(J18/1.2,2)</f>
        <v>2700</v>
      </c>
      <c r="J18" s="15">
        <v>3240</v>
      </c>
      <c r="K18" s="10"/>
    </row>
    <row r="19" spans="1:12">
      <c r="K19" s="3"/>
      <c r="L19" s="3"/>
    </row>
    <row r="20" spans="1:12" s="4" customFormat="1" ht="16.5">
      <c r="A20" s="30" t="s">
        <v>28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2" ht="16.5" customHeight="1">
      <c r="J21" s="2"/>
    </row>
    <row r="22" spans="1:12" ht="24" customHeight="1">
      <c r="A22" s="29" t="s">
        <v>0</v>
      </c>
      <c r="B22" s="29" t="s">
        <v>2</v>
      </c>
      <c r="C22" s="29" t="s">
        <v>16</v>
      </c>
      <c r="D22" s="29"/>
      <c r="E22" s="29" t="s">
        <v>3</v>
      </c>
      <c r="F22" s="29"/>
      <c r="G22" s="29"/>
      <c r="H22" s="29"/>
      <c r="I22" s="29" t="s">
        <v>4</v>
      </c>
      <c r="J22" s="29"/>
      <c r="K22" s="29"/>
      <c r="L22" s="29"/>
    </row>
    <row r="23" spans="1:12" ht="12.75" customHeight="1">
      <c r="A23" s="29"/>
      <c r="B23" s="29"/>
      <c r="C23" s="29"/>
      <c r="D23" s="29"/>
      <c r="E23" s="29" t="s">
        <v>19</v>
      </c>
      <c r="F23" s="29"/>
      <c r="G23" s="29" t="s">
        <v>20</v>
      </c>
      <c r="H23" s="29"/>
      <c r="I23" s="29" t="s">
        <v>19</v>
      </c>
      <c r="J23" s="29"/>
      <c r="K23" s="29" t="s">
        <v>20</v>
      </c>
      <c r="L23" s="29"/>
    </row>
    <row r="24" spans="1:12" ht="15.75" customHeight="1">
      <c r="A24" s="29"/>
      <c r="B24" s="29"/>
      <c r="C24" s="29"/>
      <c r="D24" s="29"/>
      <c r="E24" s="19" t="s">
        <v>5</v>
      </c>
      <c r="F24" s="19" t="s">
        <v>6</v>
      </c>
      <c r="G24" s="19" t="s">
        <v>5</v>
      </c>
      <c r="H24" s="19" t="s">
        <v>6</v>
      </c>
      <c r="I24" s="19" t="s">
        <v>5</v>
      </c>
      <c r="J24" s="19" t="s">
        <v>6</v>
      </c>
      <c r="K24" s="19" t="s">
        <v>5</v>
      </c>
      <c r="L24" s="19" t="s">
        <v>6</v>
      </c>
    </row>
    <row r="25" spans="1:12" ht="13.5" customHeight="1">
      <c r="A25" s="27" t="s">
        <v>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s="11" customFormat="1" ht="20.25" customHeight="1">
      <c r="A26" s="24" t="s">
        <v>1</v>
      </c>
      <c r="B26" s="24" t="str">
        <f>B7</f>
        <v>№ 280 от 16.12.2020 г изменение к № 362 от 18.12.2018 г</v>
      </c>
      <c r="C26" s="21" t="s">
        <v>22</v>
      </c>
      <c r="D26" s="22"/>
      <c r="E26" s="14">
        <f>C7</f>
        <v>14145.28</v>
      </c>
      <c r="F26" s="15">
        <f>ROUND(E26*1.2,2)</f>
        <v>16974.34</v>
      </c>
      <c r="G26" s="14">
        <f>E7</f>
        <v>16234.8</v>
      </c>
      <c r="H26" s="15">
        <f>ROUND(G26*1.2,2)</f>
        <v>19481.759999999998</v>
      </c>
      <c r="I26" s="14">
        <f>G7</f>
        <v>2002.5</v>
      </c>
      <c r="J26" s="15">
        <f>H7</f>
        <v>2403</v>
      </c>
      <c r="K26" s="14">
        <f>I7</f>
        <v>2002.5</v>
      </c>
      <c r="L26" s="15">
        <f>J7</f>
        <v>2403</v>
      </c>
    </row>
    <row r="27" spans="1:12" s="11" customFormat="1" ht="20.25" customHeight="1">
      <c r="A27" s="25"/>
      <c r="B27" s="25"/>
      <c r="C27" s="21" t="s">
        <v>23</v>
      </c>
      <c r="D27" s="22"/>
      <c r="E27" s="14">
        <v>128.69999999999999</v>
      </c>
      <c r="F27" s="15">
        <f>ROUND(E27*1.2,2)</f>
        <v>154.44</v>
      </c>
      <c r="G27" s="14">
        <v>128.69999999999999</v>
      </c>
      <c r="H27" s="15">
        <v>154.44</v>
      </c>
      <c r="I27" s="14">
        <f t="shared" ref="I27" si="4">ROUND(J27/1.2,2)</f>
        <v>75</v>
      </c>
      <c r="J27" s="15">
        <v>90</v>
      </c>
      <c r="K27" s="14">
        <f>ROUND(L27/1.2,2)</f>
        <v>75</v>
      </c>
      <c r="L27" s="15">
        <v>90</v>
      </c>
    </row>
    <row r="28" spans="1:12" ht="13.5" customHeight="1">
      <c r="A28" s="29" t="s">
        <v>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11" customFormat="1" ht="20.25" customHeight="1">
      <c r="A29" s="23" t="s">
        <v>10</v>
      </c>
      <c r="B29" s="24" t="str">
        <f>B9</f>
        <v>№ 281 от 16.12.2020 г изменение к № 363 от 18.12.2018 г</v>
      </c>
      <c r="C29" s="23" t="s">
        <v>22</v>
      </c>
      <c r="D29" s="23"/>
      <c r="E29" s="14">
        <f>C9</f>
        <v>14119.18</v>
      </c>
      <c r="F29" s="15">
        <f>ROUND(E29*1.2,2)</f>
        <v>16943.02</v>
      </c>
      <c r="G29" s="14">
        <f>E9</f>
        <v>16233.57</v>
      </c>
      <c r="H29" s="15">
        <f t="shared" ref="H29:H32" si="5">ROUND(G29*1.2,2)</f>
        <v>19480.28</v>
      </c>
      <c r="I29" s="14">
        <f>G9</f>
        <v>2575</v>
      </c>
      <c r="J29" s="15">
        <f>H9</f>
        <v>3090</v>
      </c>
      <c r="K29" s="14">
        <f>I9</f>
        <v>2575</v>
      </c>
      <c r="L29" s="15">
        <f>J9</f>
        <v>3090</v>
      </c>
    </row>
    <row r="30" spans="1:12" s="11" customFormat="1" ht="20.25" customHeight="1">
      <c r="A30" s="23"/>
      <c r="B30" s="26"/>
      <c r="C30" s="23" t="s">
        <v>23</v>
      </c>
      <c r="D30" s="23"/>
      <c r="E30" s="14">
        <v>53.6</v>
      </c>
      <c r="F30" s="15">
        <f t="shared" ref="F30:F32" si="6">ROUND(E30*1.2,2)</f>
        <v>64.319999999999993</v>
      </c>
      <c r="G30" s="14">
        <v>60.63</v>
      </c>
      <c r="H30" s="15">
        <f t="shared" si="5"/>
        <v>72.760000000000005</v>
      </c>
      <c r="I30" s="14">
        <f t="shared" ref="I30:I32" si="7">ROUND(J30/1.2,2)</f>
        <v>25.5</v>
      </c>
      <c r="J30" s="15">
        <v>30.6</v>
      </c>
      <c r="K30" s="14">
        <f>ROUND(L30/1.2,2)</f>
        <v>25.5</v>
      </c>
      <c r="L30" s="15">
        <v>30.6</v>
      </c>
    </row>
    <row r="31" spans="1:12" s="11" customFormat="1" ht="20.25" customHeight="1">
      <c r="A31" s="23" t="s">
        <v>11</v>
      </c>
      <c r="B31" s="26"/>
      <c r="C31" s="23" t="s">
        <v>22</v>
      </c>
      <c r="D31" s="23"/>
      <c r="E31" s="14">
        <f>E29</f>
        <v>14119.18</v>
      </c>
      <c r="F31" s="15">
        <f t="shared" si="6"/>
        <v>16943.02</v>
      </c>
      <c r="G31" s="14">
        <f>G29</f>
        <v>16233.57</v>
      </c>
      <c r="H31" s="15">
        <f t="shared" si="5"/>
        <v>19480.28</v>
      </c>
      <c r="I31" s="14">
        <f>G10</f>
        <v>2746.67</v>
      </c>
      <c r="J31" s="15">
        <f>H10</f>
        <v>3296</v>
      </c>
      <c r="K31" s="14">
        <f>I10</f>
        <v>2575</v>
      </c>
      <c r="L31" s="15">
        <f>J10</f>
        <v>3090</v>
      </c>
    </row>
    <row r="32" spans="1:12" s="11" customFormat="1" ht="20.25" customHeight="1">
      <c r="A32" s="23"/>
      <c r="B32" s="25"/>
      <c r="C32" s="23" t="s">
        <v>23</v>
      </c>
      <c r="D32" s="23"/>
      <c r="E32" s="14">
        <f>E30</f>
        <v>53.6</v>
      </c>
      <c r="F32" s="15">
        <f t="shared" si="6"/>
        <v>64.319999999999993</v>
      </c>
      <c r="G32" s="14">
        <f>G30</f>
        <v>60.63</v>
      </c>
      <c r="H32" s="15">
        <f t="shared" si="5"/>
        <v>72.760000000000005</v>
      </c>
      <c r="I32" s="14">
        <f t="shared" si="7"/>
        <v>25.5</v>
      </c>
      <c r="J32" s="15">
        <v>30.6</v>
      </c>
      <c r="K32" s="14">
        <f t="shared" ref="K32" si="8">ROUND(L32/1.2,2)</f>
        <v>25.5</v>
      </c>
      <c r="L32" s="15">
        <v>30.6</v>
      </c>
    </row>
    <row r="33" spans="1:12" ht="13.5" customHeight="1">
      <c r="A33" s="29" t="s">
        <v>12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s="11" customFormat="1" ht="20.25" customHeight="1">
      <c r="A34" s="24" t="s">
        <v>24</v>
      </c>
      <c r="B34" s="24" t="str">
        <f>B12</f>
        <v>№ 282 от 16.12.2020 г изменение к № 364 от 18.12.2018 г</v>
      </c>
      <c r="C34" s="23" t="s">
        <v>22</v>
      </c>
      <c r="D34" s="23"/>
      <c r="E34" s="14">
        <f>C12</f>
        <v>17483.07</v>
      </c>
      <c r="F34" s="15">
        <f>ROUND(E34*1.2,2)</f>
        <v>20979.68</v>
      </c>
      <c r="G34" s="14">
        <f>E12</f>
        <v>19971.25</v>
      </c>
      <c r="H34" s="15">
        <f>ROUND(G34*1.2,2)</f>
        <v>23965.5</v>
      </c>
      <c r="I34" s="14">
        <f>ROUND(J34/1.2,2)</f>
        <v>2540.83</v>
      </c>
      <c r="J34" s="15">
        <f>H12</f>
        <v>3049</v>
      </c>
      <c r="K34" s="14">
        <f>ROUND(L34/1.2,2)</f>
        <v>2333.33</v>
      </c>
      <c r="L34" s="15">
        <f>J12</f>
        <v>2800</v>
      </c>
    </row>
    <row r="35" spans="1:12" s="11" customFormat="1" ht="20.25" customHeight="1">
      <c r="A35" s="26"/>
      <c r="B35" s="26"/>
      <c r="C35" s="23" t="s">
        <v>23</v>
      </c>
      <c r="D35" s="23"/>
      <c r="E35" s="14">
        <v>153.78</v>
      </c>
      <c r="F35" s="15">
        <f>ROUND(E35*1.2,2)</f>
        <v>184.54</v>
      </c>
      <c r="G35" s="14">
        <v>228.21</v>
      </c>
      <c r="H35" s="15">
        <f t="shared" ref="H35:H41" si="9">ROUND(G35*1.2,2)</f>
        <v>273.85000000000002</v>
      </c>
      <c r="I35" s="14">
        <f t="shared" ref="I35:I41" si="10">ROUND(J35/1.2,2)</f>
        <v>52.5</v>
      </c>
      <c r="J35" s="15">
        <v>63</v>
      </c>
      <c r="K35" s="14">
        <f t="shared" ref="K35:K42" si="11">ROUND(L35/1.2,2)</f>
        <v>52.5</v>
      </c>
      <c r="L35" s="15">
        <v>63</v>
      </c>
    </row>
    <row r="36" spans="1:12" s="11" customFormat="1" ht="20.25" customHeight="1">
      <c r="A36" s="24" t="s">
        <v>30</v>
      </c>
      <c r="B36" s="26"/>
      <c r="C36" s="21" t="s">
        <v>22</v>
      </c>
      <c r="D36" s="22"/>
      <c r="E36" s="14">
        <f>C12</f>
        <v>17483.07</v>
      </c>
      <c r="F36" s="15">
        <f t="shared" ref="F36:F41" si="12">ROUND(E36*1.2,2)</f>
        <v>20979.68</v>
      </c>
      <c r="G36" s="14">
        <f>E12</f>
        <v>19971.25</v>
      </c>
      <c r="H36" s="15">
        <f t="shared" si="9"/>
        <v>23965.5</v>
      </c>
      <c r="I36" s="14">
        <f>ROUND(J36/1.2,2)</f>
        <v>2540.83</v>
      </c>
      <c r="J36" s="15">
        <f>H12</f>
        <v>3049</v>
      </c>
      <c r="K36" s="14">
        <f t="shared" si="11"/>
        <v>2333.33</v>
      </c>
      <c r="L36" s="15">
        <f>J12</f>
        <v>2800</v>
      </c>
    </row>
    <row r="37" spans="1:12" s="11" customFormat="1" ht="20.25" customHeight="1">
      <c r="A37" s="26"/>
      <c r="B37" s="26"/>
      <c r="C37" s="23" t="s">
        <v>23</v>
      </c>
      <c r="D37" s="23"/>
      <c r="E37" s="14">
        <v>146.19</v>
      </c>
      <c r="F37" s="15">
        <f t="shared" si="12"/>
        <v>175.43</v>
      </c>
      <c r="G37" s="14">
        <v>155.78</v>
      </c>
      <c r="H37" s="15">
        <f t="shared" si="9"/>
        <v>186.94</v>
      </c>
      <c r="I37" s="14">
        <f>ROUND(J37/1.2,2)</f>
        <v>55</v>
      </c>
      <c r="J37" s="15">
        <v>66</v>
      </c>
      <c r="K37" s="14">
        <f t="shared" si="11"/>
        <v>55</v>
      </c>
      <c r="L37" s="15">
        <v>66</v>
      </c>
    </row>
    <row r="38" spans="1:12" s="11" customFormat="1" ht="20.25" customHeight="1">
      <c r="A38" s="24" t="s">
        <v>31</v>
      </c>
      <c r="B38" s="26"/>
      <c r="C38" s="23" t="s">
        <v>22</v>
      </c>
      <c r="D38" s="23"/>
      <c r="E38" s="14">
        <f>E34</f>
        <v>17483.07</v>
      </c>
      <c r="F38" s="15">
        <f>F34</f>
        <v>20979.68</v>
      </c>
      <c r="G38" s="14">
        <f>G34</f>
        <v>19971.25</v>
      </c>
      <c r="H38" s="15">
        <f>H34</f>
        <v>23965.5</v>
      </c>
      <c r="I38" s="14">
        <f>G13</f>
        <v>2690.83</v>
      </c>
      <c r="J38" s="15">
        <f>H13</f>
        <v>3229</v>
      </c>
      <c r="K38" s="14">
        <f>I13</f>
        <v>2333.33</v>
      </c>
      <c r="L38" s="15">
        <f>J13</f>
        <v>2800</v>
      </c>
    </row>
    <row r="39" spans="1:12" s="11" customFormat="1" ht="20.25" customHeight="1">
      <c r="A39" s="26"/>
      <c r="B39" s="26"/>
      <c r="C39" s="23" t="s">
        <v>23</v>
      </c>
      <c r="D39" s="23"/>
      <c r="E39" s="14">
        <v>61.92</v>
      </c>
      <c r="F39" s="15">
        <f t="shared" ref="F39:H39" si="13">ROUND(E39*1.2,2)</f>
        <v>74.3</v>
      </c>
      <c r="G39" s="14">
        <v>114.88</v>
      </c>
      <c r="H39" s="15">
        <f t="shared" si="13"/>
        <v>137.86000000000001</v>
      </c>
      <c r="I39" s="14">
        <f>ROUND(J39/1.2,2)</f>
        <v>40.83</v>
      </c>
      <c r="J39" s="15">
        <v>49</v>
      </c>
      <c r="K39" s="14">
        <f t="shared" ref="K39" si="14">ROUND(L39/1.2,2)</f>
        <v>40.83</v>
      </c>
      <c r="L39" s="15">
        <v>49</v>
      </c>
    </row>
    <row r="40" spans="1:12" s="11" customFormat="1" ht="20.25" customHeight="1">
      <c r="A40" s="24" t="s">
        <v>21</v>
      </c>
      <c r="B40" s="26"/>
      <c r="C40" s="23" t="s">
        <v>22</v>
      </c>
      <c r="D40" s="23"/>
      <c r="E40" s="14">
        <f>E34</f>
        <v>17483.07</v>
      </c>
      <c r="F40" s="15">
        <f>F34</f>
        <v>20979.68</v>
      </c>
      <c r="G40" s="14">
        <f>G34</f>
        <v>19971.25</v>
      </c>
      <c r="H40" s="15">
        <f>H34</f>
        <v>23965.5</v>
      </c>
      <c r="I40" s="14">
        <f>G13</f>
        <v>2690.83</v>
      </c>
      <c r="J40" s="15">
        <f>H13</f>
        <v>3229</v>
      </c>
      <c r="K40" s="14">
        <f>I13</f>
        <v>2333.33</v>
      </c>
      <c r="L40" s="15">
        <f>J13</f>
        <v>2800</v>
      </c>
    </row>
    <row r="41" spans="1:12" s="11" customFormat="1" ht="20.25" customHeight="1">
      <c r="A41" s="26"/>
      <c r="B41" s="25"/>
      <c r="C41" s="23" t="s">
        <v>23</v>
      </c>
      <c r="D41" s="23"/>
      <c r="E41" s="14">
        <v>61.58</v>
      </c>
      <c r="F41" s="15">
        <f t="shared" si="12"/>
        <v>73.900000000000006</v>
      </c>
      <c r="G41" s="14">
        <v>115.1</v>
      </c>
      <c r="H41" s="15">
        <f t="shared" si="9"/>
        <v>138.12</v>
      </c>
      <c r="I41" s="14">
        <f t="shared" si="10"/>
        <v>40</v>
      </c>
      <c r="J41" s="15">
        <v>48</v>
      </c>
      <c r="K41" s="14">
        <f t="shared" si="11"/>
        <v>40</v>
      </c>
      <c r="L41" s="15">
        <v>48</v>
      </c>
    </row>
    <row r="42" spans="1:12" s="11" customFormat="1" ht="20.25" customHeight="1">
      <c r="A42" s="23" t="s">
        <v>14</v>
      </c>
      <c r="B42" s="26" t="str">
        <f>B17</f>
        <v>№ 283 от 16.12.2020 г изменение к № 365 от 18.12.2018 г</v>
      </c>
      <c r="C42" s="23" t="s">
        <v>22</v>
      </c>
      <c r="D42" s="23"/>
      <c r="E42" s="14">
        <f>C17</f>
        <v>13139.5</v>
      </c>
      <c r="F42" s="15">
        <f>ROUND(E42*1.2,2)</f>
        <v>15767.4</v>
      </c>
      <c r="G42" s="14">
        <f>E17</f>
        <v>14793.09</v>
      </c>
      <c r="H42" s="15">
        <f>ROUND(G42*1.2,2)</f>
        <v>17751.71</v>
      </c>
      <c r="I42" s="14">
        <f>ROUND(J42/1.2,2)</f>
        <v>1824.17</v>
      </c>
      <c r="J42" s="15">
        <f>H17</f>
        <v>2189</v>
      </c>
      <c r="K42" s="14">
        <f t="shared" si="11"/>
        <v>1824.17</v>
      </c>
      <c r="L42" s="15">
        <f>J17</f>
        <v>2189</v>
      </c>
    </row>
    <row r="43" spans="1:12" s="11" customFormat="1" ht="20.25" customHeight="1">
      <c r="A43" s="23"/>
      <c r="B43" s="25"/>
      <c r="C43" s="23" t="s">
        <v>23</v>
      </c>
      <c r="D43" s="23"/>
      <c r="E43" s="14">
        <v>214.93</v>
      </c>
      <c r="F43" s="15">
        <f>ROUND(E43*1.2,2)</f>
        <v>257.92</v>
      </c>
      <c r="G43" s="14">
        <v>227.39</v>
      </c>
      <c r="H43" s="15">
        <f>ROUND(G43*1.2,2)</f>
        <v>272.87</v>
      </c>
      <c r="I43" s="14">
        <f>ROUND(J43/1.2,2)</f>
        <v>49.7</v>
      </c>
      <c r="J43" s="15">
        <v>59.64</v>
      </c>
      <c r="K43" s="14">
        <f>ROUND(L43/1.2,2)</f>
        <v>49.7</v>
      </c>
      <c r="L43" s="15">
        <v>59.64</v>
      </c>
    </row>
    <row r="44" spans="1: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s="4" customFormat="1" ht="16.5" hidden="1">
      <c r="A45" s="30" t="s">
        <v>26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2" ht="9.75" hidden="1" customHeight="1">
      <c r="J46" s="2"/>
    </row>
    <row r="47" spans="1:12" ht="12.75" hidden="1" customHeight="1">
      <c r="A47" s="27" t="s">
        <v>0</v>
      </c>
      <c r="B47" s="27" t="s">
        <v>2</v>
      </c>
      <c r="C47" s="27" t="s">
        <v>18</v>
      </c>
      <c r="D47" s="27"/>
      <c r="E47" s="27" t="s">
        <v>3</v>
      </c>
      <c r="F47" s="27"/>
      <c r="G47" s="27"/>
      <c r="H47" s="27"/>
      <c r="I47" s="27" t="s">
        <v>4</v>
      </c>
      <c r="J47" s="27"/>
      <c r="K47" s="27"/>
      <c r="L47" s="27"/>
    </row>
    <row r="48" spans="1:12" ht="12.75" hidden="1" customHeight="1">
      <c r="A48" s="27"/>
      <c r="B48" s="27"/>
      <c r="C48" s="27"/>
      <c r="D48" s="27"/>
      <c r="E48" s="27" t="s">
        <v>19</v>
      </c>
      <c r="F48" s="27"/>
      <c r="G48" s="27" t="s">
        <v>20</v>
      </c>
      <c r="H48" s="27"/>
      <c r="I48" s="27" t="s">
        <v>19</v>
      </c>
      <c r="J48" s="27"/>
      <c r="K48" s="27" t="s">
        <v>20</v>
      </c>
      <c r="L48" s="27"/>
    </row>
    <row r="49" spans="1:12" hidden="1">
      <c r="A49" s="27"/>
      <c r="B49" s="27"/>
      <c r="C49" s="27"/>
      <c r="D49" s="27"/>
      <c r="E49" s="5" t="s">
        <v>5</v>
      </c>
      <c r="F49" s="5" t="s">
        <v>6</v>
      </c>
      <c r="G49" s="5" t="s">
        <v>5</v>
      </c>
      <c r="H49" s="5" t="s">
        <v>6</v>
      </c>
      <c r="I49" s="5" t="s">
        <v>5</v>
      </c>
      <c r="J49" s="5" t="s">
        <v>6</v>
      </c>
      <c r="K49" s="5" t="s">
        <v>5</v>
      </c>
      <c r="L49" s="5" t="s">
        <v>6</v>
      </c>
    </row>
    <row r="50" spans="1:12" hidden="1">
      <c r="A50" s="27" t="s">
        <v>13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2.75" hidden="1" customHeight="1">
      <c r="A51" s="31" t="s">
        <v>17</v>
      </c>
      <c r="B51" s="32" t="s">
        <v>25</v>
      </c>
      <c r="C51" s="28" t="s">
        <v>22</v>
      </c>
      <c r="D51" s="28"/>
      <c r="E51" s="7">
        <f>E42</f>
        <v>13139.5</v>
      </c>
      <c r="F51" s="6">
        <f>ROUND(E51*1.2,2)</f>
        <v>15767.4</v>
      </c>
      <c r="G51" s="7">
        <v>14552.93</v>
      </c>
      <c r="H51" s="6">
        <f>ROUND(G51*1.2,2)</f>
        <v>17463.52</v>
      </c>
      <c r="I51" s="6">
        <v>1728.81</v>
      </c>
      <c r="J51" s="7">
        <v>2074.5700000000002</v>
      </c>
      <c r="K51" s="6">
        <v>1770.83</v>
      </c>
      <c r="L51" s="7">
        <v>2125</v>
      </c>
    </row>
    <row r="52" spans="1:12" ht="12.75" hidden="1" customHeight="1">
      <c r="A52" s="31"/>
      <c r="B52" s="33"/>
      <c r="C52" s="28" t="s">
        <v>23</v>
      </c>
      <c r="D52" s="28"/>
      <c r="E52" s="7">
        <f>E43</f>
        <v>214.93</v>
      </c>
      <c r="F52" s="8">
        <f>ROUND(E52*1.2,2)</f>
        <v>257.92</v>
      </c>
      <c r="G52" s="7">
        <v>210.5</v>
      </c>
      <c r="H52" s="8">
        <f>ROUND(G52*1.2,2)</f>
        <v>252.6</v>
      </c>
      <c r="I52" s="6">
        <v>47</v>
      </c>
      <c r="J52" s="7">
        <v>56.4</v>
      </c>
      <c r="K52" s="6">
        <v>50</v>
      </c>
      <c r="L52" s="7">
        <v>60</v>
      </c>
    </row>
  </sheetData>
  <mergeCells count="84">
    <mergeCell ref="A20:K20"/>
    <mergeCell ref="A22:A24"/>
    <mergeCell ref="B22:B24"/>
    <mergeCell ref="E23:F23"/>
    <mergeCell ref="G23:H23"/>
    <mergeCell ref="I23:J23"/>
    <mergeCell ref="E22:H22"/>
    <mergeCell ref="I22:L22"/>
    <mergeCell ref="K23:L23"/>
    <mergeCell ref="A11:J11"/>
    <mergeCell ref="A16:J16"/>
    <mergeCell ref="B17:B18"/>
    <mergeCell ref="C17:C18"/>
    <mergeCell ref="D17:D18"/>
    <mergeCell ref="E17:E18"/>
    <mergeCell ref="F17:F18"/>
    <mergeCell ref="B12:B14"/>
    <mergeCell ref="F12:F14"/>
    <mergeCell ref="E12:E14"/>
    <mergeCell ref="D12:D14"/>
    <mergeCell ref="C12:C14"/>
    <mergeCell ref="B26:B27"/>
    <mergeCell ref="A6:J6"/>
    <mergeCell ref="A8:J8"/>
    <mergeCell ref="C9:C10"/>
    <mergeCell ref="A1:J1"/>
    <mergeCell ref="A3:A5"/>
    <mergeCell ref="B3:B5"/>
    <mergeCell ref="C3:F3"/>
    <mergeCell ref="G3:J3"/>
    <mergeCell ref="C4:D4"/>
    <mergeCell ref="E4:F4"/>
    <mergeCell ref="G4:H4"/>
    <mergeCell ref="I4:J4"/>
    <mergeCell ref="D9:D10"/>
    <mergeCell ref="E9:E10"/>
    <mergeCell ref="F9:F10"/>
    <mergeCell ref="B9:B10"/>
    <mergeCell ref="C22:D24"/>
    <mergeCell ref="A25:L25"/>
    <mergeCell ref="E47:H47"/>
    <mergeCell ref="I47:L47"/>
    <mergeCell ref="E48:F48"/>
    <mergeCell ref="G48:H48"/>
    <mergeCell ref="I48:J48"/>
    <mergeCell ref="A42:A43"/>
    <mergeCell ref="B42:B43"/>
    <mergeCell ref="C42:D42"/>
    <mergeCell ref="C43:D43"/>
    <mergeCell ref="A47:A49"/>
    <mergeCell ref="B47:B49"/>
    <mergeCell ref="A45:K45"/>
    <mergeCell ref="C29:D29"/>
    <mergeCell ref="A28:L28"/>
    <mergeCell ref="K48:L48"/>
    <mergeCell ref="C47:D49"/>
    <mergeCell ref="C51:D51"/>
    <mergeCell ref="C52:D52"/>
    <mergeCell ref="A50:L50"/>
    <mergeCell ref="A51:A52"/>
    <mergeCell ref="B51:B52"/>
    <mergeCell ref="A40:A41"/>
    <mergeCell ref="A34:A35"/>
    <mergeCell ref="A36:A37"/>
    <mergeCell ref="A38:A39"/>
    <mergeCell ref="C38:D38"/>
    <mergeCell ref="C39:D39"/>
    <mergeCell ref="C40:D40"/>
    <mergeCell ref="C41:D41"/>
    <mergeCell ref="B34:B41"/>
    <mergeCell ref="C34:D34"/>
    <mergeCell ref="C35:D35"/>
    <mergeCell ref="C36:D36"/>
    <mergeCell ref="C37:D37"/>
    <mergeCell ref="A26:A27"/>
    <mergeCell ref="C30:D30"/>
    <mergeCell ref="C31:D31"/>
    <mergeCell ref="C32:D32"/>
    <mergeCell ref="A29:A30"/>
    <mergeCell ref="B29:B32"/>
    <mergeCell ref="A31:A32"/>
    <mergeCell ref="A33:L33"/>
    <mergeCell ref="C26:D26"/>
    <mergeCell ref="C27:D27"/>
  </mergeCells>
  <pageMargins left="0" right="0" top="0" bottom="0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2023-11-21T04:41:37Z</dcterms:modified>
</cp:coreProperties>
</file>